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adopale.sharepoint.com/Missions en cours/2019 RAC Occitanie/Vague 2/Capitalisation/"/>
    </mc:Choice>
  </mc:AlternateContent>
  <xr:revisionPtr revIDLastSave="48" documentId="8_{1EF5AF6C-E060-40B2-9A4C-969796C21CB1}" xr6:coauthVersionLast="46" xr6:coauthVersionMax="47" xr10:uidLastSave="{B1B737E8-7C94-4D84-A27C-6D4A4BF6FF89}"/>
  <bookViews>
    <workbookView xWindow="-110" yWindow="-110" windowWidth="19420" windowHeight="10420" activeTab="2" xr2:uid="{B0B57C45-47B4-43A8-AABF-948CC527116D}"/>
  </bookViews>
  <sheets>
    <sheet name="Questionnaire" sheetId="1" r:id="rId1"/>
    <sheet name="Liste" sheetId="2" state="hidden" r:id="rId2"/>
    <sheet name="Résultats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6" l="1"/>
  <c r="B12" i="6"/>
  <c r="D12" i="6" s="1"/>
  <c r="B11" i="6"/>
  <c r="D11" i="6" s="1"/>
  <c r="B10" i="6"/>
  <c r="D10" i="6" s="1"/>
  <c r="B9" i="6"/>
  <c r="D9" i="6" s="1"/>
  <c r="B8" i="6"/>
  <c r="D8" i="6" s="1"/>
  <c r="B7" i="6"/>
  <c r="D7" i="6" s="1"/>
  <c r="B6" i="6"/>
  <c r="D6" i="6" s="1"/>
  <c r="D5" i="6"/>
  <c r="B5" i="6"/>
  <c r="D4" i="6"/>
  <c r="B4" i="6"/>
  <c r="C13" i="6"/>
  <c r="D13" i="6" l="1"/>
  <c r="F13" i="6" s="1"/>
  <c r="F11" i="6"/>
  <c r="F12" i="6"/>
  <c r="F5" i="6"/>
  <c r="F9" i="6"/>
  <c r="F6" i="6"/>
  <c r="F10" i="6"/>
  <c r="F7" i="6"/>
  <c r="F4" i="6"/>
  <c r="F8" i="6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8" i="1"/>
  <c r="D7" i="1"/>
  <c r="D3" i="1"/>
  <c r="D4" i="1"/>
  <c r="D5" i="1"/>
  <c r="D6" i="1"/>
  <c r="D2" i="1"/>
</calcChain>
</file>

<file path=xl/sharedStrings.xml><?xml version="1.0" encoding="utf-8"?>
<sst xmlns="http://schemas.openxmlformats.org/spreadsheetml/2006/main" count="166" uniqueCount="54">
  <si>
    <t>Thèmes</t>
  </si>
  <si>
    <t>Question</t>
  </si>
  <si>
    <t>Les acteurs du bloc connaissent le protocole et l'appliquent.</t>
  </si>
  <si>
    <t>Les acteurs des services d'hospitalisation connaissent le protocole et l'appliquent.</t>
  </si>
  <si>
    <t>Diagnostic</t>
  </si>
  <si>
    <t>L'établissement a déjà réalisé un état des lieux de ses pratiques (par ex: GRACE Audit)</t>
  </si>
  <si>
    <t>Dynamique interne</t>
  </si>
  <si>
    <t>L'établissement dispose d'un comité RAC se réunissant plus d'une fois par an</t>
  </si>
  <si>
    <t>L'établissement a déjà réalisé un état des lieux du parcours patient sur la RAC</t>
  </si>
  <si>
    <t>Protocole</t>
  </si>
  <si>
    <t>L'établissement a formalisé un protocole pour la prise en charge des patients sur la RAC</t>
  </si>
  <si>
    <t>Le protocole est validé par la communauté chirurgicale</t>
  </si>
  <si>
    <t>Le protocole est validé par la communauté anesthésiste</t>
  </si>
  <si>
    <t>Le protocole est appliqué par la communauté chirurgicale</t>
  </si>
  <si>
    <t>Le protocole est appliqué par la communauté anesthésiste</t>
  </si>
  <si>
    <t>Le protocole a été évalué 3 mois après sa mise en application</t>
  </si>
  <si>
    <t>L'établissement a formalisé des documents d'information sur la RAC mis à disposition des patients</t>
  </si>
  <si>
    <t>Des réunions d'information ont été réalisées à destination des acteurs du parcours</t>
  </si>
  <si>
    <t>Parcours</t>
  </si>
  <si>
    <t>Une IDE RAC ou de coordination existe au sein de l'établissement</t>
  </si>
  <si>
    <t>Les missions de l'IDE RAC sont clairement définies</t>
  </si>
  <si>
    <t>IDE RAC</t>
  </si>
  <si>
    <t>Communication interne</t>
  </si>
  <si>
    <t>Communication vers les patients</t>
  </si>
  <si>
    <t>L'établissement diffuse un film sur le parcours RAC</t>
  </si>
  <si>
    <t>L'IDE RAC réalise des consultations paramédicales</t>
  </si>
  <si>
    <t>Les patients opérés entrent à J0 pour la spécialité considérée</t>
  </si>
  <si>
    <t>L'établissement a élaboré et suit un tableau de bord spécifique pour la RAC</t>
  </si>
  <si>
    <t>L'établissement planifie et réalise régulièrement un état des lieux de ses pratiques(par ex: GRACE Audit)</t>
  </si>
  <si>
    <t>Communication externe</t>
  </si>
  <si>
    <t>Système d'information</t>
  </si>
  <si>
    <t>Le dossier patient a été adapté avec des champs permettant de tracer le parcours du patient</t>
  </si>
  <si>
    <t>L'établissement réalise des réunions d'information vers les professionnels libéraux.</t>
  </si>
  <si>
    <t>Le suivi post hospitalisation à domicile est protocolisé</t>
  </si>
  <si>
    <t>Réponse 1</t>
  </si>
  <si>
    <t>Réponse 2</t>
  </si>
  <si>
    <t>Réponse 3</t>
  </si>
  <si>
    <t>Réponse 4</t>
  </si>
  <si>
    <t>Oui</t>
  </si>
  <si>
    <t>Non</t>
  </si>
  <si>
    <t>Tout à fait</t>
  </si>
  <si>
    <t>Plutôt vrai</t>
  </si>
  <si>
    <t>Plutôt faux</t>
  </si>
  <si>
    <t>Pas du tout</t>
  </si>
  <si>
    <t>Des référents RAC ont été mis en place dans les services d'hospitalisation concernés</t>
  </si>
  <si>
    <t>Réponses</t>
  </si>
  <si>
    <t>Score</t>
  </si>
  <si>
    <t>Réponse</t>
  </si>
  <si>
    <t>Total général</t>
  </si>
  <si>
    <t>Différence</t>
  </si>
  <si>
    <t>Max des valeurs</t>
  </si>
  <si>
    <t>Niveau de maturité par catégories en %</t>
  </si>
  <si>
    <t>Max</t>
  </si>
  <si>
    <t>Thème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</si>
</sst>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w Cen MT"/>
      <family val="2"/>
      <scheme val="minor"/>
    </font>
    <font>
      <b/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color theme="5"/>
      <name val="Tw Cen M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10" fontId="0" fillId="0" borderId="0" xfId="0" applyNumberFormat="1"/>
    <xf numFmtId="0" fontId="3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r>
              <a:rPr lang="fr-FR" i="1">
                <a:solidFill>
                  <a:schemeClr val="bg2"/>
                </a:solidFill>
              </a:rPr>
              <a:t>Autodiagnostic du niveau de maturité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Résultats!$D$3</c:f>
              <c:strCache>
                <c:ptCount val="1"/>
                <c:pt idx="0">
                  <c:v>Niveau de maturité par catégories en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DF-404A-9A31-A195A8956C3E}"/>
              </c:ext>
            </c:extLst>
          </c:dPt>
          <c:cat>
            <c:strRef>
              <c:f>Résultats!$A$4:$A$13</c:f>
              <c:strCache>
                <c:ptCount val="10"/>
                <c:pt idx="0">
                  <c:v>Diagnostic</c:v>
                </c:pt>
                <c:pt idx="1">
                  <c:v>Protocole</c:v>
                </c:pt>
                <c:pt idx="2">
                  <c:v>Communication interne</c:v>
                </c:pt>
                <c:pt idx="3">
                  <c:v>Communication vers les patients</c:v>
                </c:pt>
                <c:pt idx="4">
                  <c:v>IDE RAC</c:v>
                </c:pt>
                <c:pt idx="5">
                  <c:v>Parcours</c:v>
                </c:pt>
                <c:pt idx="6">
                  <c:v>Dynamique interne</c:v>
                </c:pt>
                <c:pt idx="7">
                  <c:v>Communication externe</c:v>
                </c:pt>
                <c:pt idx="8">
                  <c:v>Système d'information</c:v>
                </c:pt>
                <c:pt idx="9">
                  <c:v>Total général</c:v>
                </c:pt>
              </c:strCache>
            </c:strRef>
          </c:cat>
          <c:val>
            <c:numRef>
              <c:f>Résultats!$D$4:$D$13</c:f>
              <c:numCache>
                <c:formatCode>0.00%</c:formatCode>
                <c:ptCount val="10"/>
                <c:pt idx="0">
                  <c:v>0.5</c:v>
                </c:pt>
                <c:pt idx="1">
                  <c:v>0.27777777777777779</c:v>
                </c:pt>
                <c:pt idx="2">
                  <c:v>0.75</c:v>
                </c:pt>
                <c:pt idx="3">
                  <c:v>1</c:v>
                </c:pt>
                <c:pt idx="4">
                  <c:v>0.66666666666666663</c:v>
                </c:pt>
                <c:pt idx="5">
                  <c:v>0.66666666666666663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DF-404A-9A31-A195A8956C3E}"/>
            </c:ext>
          </c:extLst>
        </c:ser>
        <c:ser>
          <c:idx val="1"/>
          <c:order val="1"/>
          <c:tx>
            <c:strRef>
              <c:f>Résultats!$F$3</c:f>
              <c:strCache>
                <c:ptCount val="1"/>
                <c:pt idx="0">
                  <c:v>Différence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accent1"/>
              </a:solidFill>
              <a:prstDash val="dash"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bg2"/>
                </a:solidFill>
                <a:prstDash val="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DF-404A-9A31-A195A8956C3E}"/>
              </c:ext>
            </c:extLst>
          </c:dPt>
          <c:cat>
            <c:strRef>
              <c:f>Résultats!$A$4:$A$13</c:f>
              <c:strCache>
                <c:ptCount val="10"/>
                <c:pt idx="0">
                  <c:v>Diagnostic</c:v>
                </c:pt>
                <c:pt idx="1">
                  <c:v>Protocole</c:v>
                </c:pt>
                <c:pt idx="2">
                  <c:v>Communication interne</c:v>
                </c:pt>
                <c:pt idx="3">
                  <c:v>Communication vers les patients</c:v>
                </c:pt>
                <c:pt idx="4">
                  <c:v>IDE RAC</c:v>
                </c:pt>
                <c:pt idx="5">
                  <c:v>Parcours</c:v>
                </c:pt>
                <c:pt idx="6">
                  <c:v>Dynamique interne</c:v>
                </c:pt>
                <c:pt idx="7">
                  <c:v>Communication externe</c:v>
                </c:pt>
                <c:pt idx="8">
                  <c:v>Système d'information</c:v>
                </c:pt>
                <c:pt idx="9">
                  <c:v>Total général</c:v>
                </c:pt>
              </c:strCache>
            </c:strRef>
          </c:cat>
          <c:val>
            <c:numRef>
              <c:f>Résultats!$F$4:$F$13</c:f>
              <c:numCache>
                <c:formatCode>0.00%</c:formatCode>
                <c:ptCount val="10"/>
                <c:pt idx="0">
                  <c:v>0.5</c:v>
                </c:pt>
                <c:pt idx="1">
                  <c:v>0.72222222222222221</c:v>
                </c:pt>
                <c:pt idx="2">
                  <c:v>0.25</c:v>
                </c:pt>
                <c:pt idx="3">
                  <c:v>0</c:v>
                </c:pt>
                <c:pt idx="4">
                  <c:v>0.33333333333333337</c:v>
                </c:pt>
                <c:pt idx="5">
                  <c:v>0.33333333333333337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DF-404A-9A31-A195A8956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4926064"/>
        <c:axId val="1284926480"/>
      </c:barChart>
      <c:catAx>
        <c:axId val="128492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84926480"/>
        <c:crosses val="autoZero"/>
        <c:auto val="1"/>
        <c:lblAlgn val="ctr"/>
        <c:lblOffset val="100"/>
        <c:noMultiLvlLbl val="0"/>
      </c:catAx>
      <c:valAx>
        <c:axId val="12849264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8492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bg2"/>
                </a:solidFill>
              </a:rPr>
              <a:t>Niveau de maturité par thématique (en %)</a:t>
            </a:r>
          </a:p>
        </c:rich>
      </c:tx>
      <c:layout>
        <c:manualLayout>
          <c:xMode val="edge"/>
          <c:yMode val="edge"/>
          <c:x val="0"/>
          <c:y val="1.0220081602154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Résultats!$D$3</c:f>
              <c:strCache>
                <c:ptCount val="1"/>
                <c:pt idx="0">
                  <c:v>Niveau de maturité par catégories en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  <c:extLst/>
          </c:dLbls>
          <c:cat>
            <c:strRef>
              <c:f>Résultats!$A$4:$A$13</c:f>
              <c:strCache>
                <c:ptCount val="10"/>
                <c:pt idx="0">
                  <c:v>Diagnostic</c:v>
                </c:pt>
                <c:pt idx="1">
                  <c:v>Protocole</c:v>
                </c:pt>
                <c:pt idx="2">
                  <c:v>Communication interne</c:v>
                </c:pt>
                <c:pt idx="3">
                  <c:v>Communication vers les patients</c:v>
                </c:pt>
                <c:pt idx="4">
                  <c:v>IDE RAC</c:v>
                </c:pt>
                <c:pt idx="5">
                  <c:v>Parcours</c:v>
                </c:pt>
                <c:pt idx="6">
                  <c:v>Dynamique interne</c:v>
                </c:pt>
                <c:pt idx="7">
                  <c:v>Communication externe</c:v>
                </c:pt>
                <c:pt idx="8">
                  <c:v>Système d'information</c:v>
                </c:pt>
                <c:pt idx="9">
                  <c:v>Total général</c:v>
                </c:pt>
              </c:strCache>
            </c:strRef>
          </c:cat>
          <c:val>
            <c:numRef>
              <c:f>Résultats!$D$4:$D$13</c:f>
              <c:numCache>
                <c:formatCode>0.00%</c:formatCode>
                <c:ptCount val="10"/>
                <c:pt idx="0">
                  <c:v>0.5</c:v>
                </c:pt>
                <c:pt idx="1">
                  <c:v>0.27777777777777779</c:v>
                </c:pt>
                <c:pt idx="2">
                  <c:v>0.75</c:v>
                </c:pt>
                <c:pt idx="3">
                  <c:v>1</c:v>
                </c:pt>
                <c:pt idx="4">
                  <c:v>0.66666666666666663</c:v>
                </c:pt>
                <c:pt idx="5">
                  <c:v>0.66666666666666663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6F2-464E-B5BE-442E6EFA05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51496384"/>
        <c:axId val="1151505120"/>
      </c:radarChart>
      <c:catAx>
        <c:axId val="1151496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505120"/>
        <c:crosses val="autoZero"/>
        <c:auto val="1"/>
        <c:lblAlgn val="ctr"/>
        <c:lblOffset val="100"/>
        <c:noMultiLvlLbl val="0"/>
      </c:catAx>
      <c:valAx>
        <c:axId val="115150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49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bg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14817</xdr:colOff>
      <xdr:row>15</xdr:row>
      <xdr:rowOff>20954</xdr:rowOff>
    </xdr:from>
    <xdr:to>
      <xdr:col>6</xdr:col>
      <xdr:colOff>6774</xdr:colOff>
      <xdr:row>43</xdr:row>
      <xdr:rowOff>29845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FEC8E39-D952-4196-B731-158D6A63B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327445</xdr:colOff>
      <xdr:row>15</xdr:row>
      <xdr:rowOff>18204</xdr:rowOff>
    </xdr:from>
    <xdr:to>
      <xdr:col>12</xdr:col>
      <xdr:colOff>614782</xdr:colOff>
      <xdr:row>43</xdr:row>
      <xdr:rowOff>164042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1946325-D0AE-4725-AA96-7A0714F7F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1">
  <a:themeElements>
    <a:clrScheme name="Personnalisé 9">
      <a:dk1>
        <a:sysClr val="windowText" lastClr="000000"/>
      </a:dk1>
      <a:lt1>
        <a:sysClr val="window" lastClr="FFFFFF"/>
      </a:lt1>
      <a:dk2>
        <a:srgbClr val="6BC6F9"/>
      </a:dk2>
      <a:lt2>
        <a:srgbClr val="203864"/>
      </a:lt2>
      <a:accent1>
        <a:srgbClr val="0093DD"/>
      </a:accent1>
      <a:accent2>
        <a:srgbClr val="002060"/>
      </a:accent2>
      <a:accent3>
        <a:srgbClr val="E8375C"/>
      </a:accent3>
      <a:accent4>
        <a:srgbClr val="CFB095"/>
      </a:accent4>
      <a:accent5>
        <a:srgbClr val="FDE401"/>
      </a:accent5>
      <a:accent6>
        <a:srgbClr val="92D050"/>
      </a:accent6>
      <a:hlink>
        <a:srgbClr val="0563C1"/>
      </a:hlink>
      <a:folHlink>
        <a:srgbClr val="203864"/>
      </a:folHlink>
    </a:clrScheme>
    <a:fontScheme name="Personnalisé 1">
      <a:majorFont>
        <a:latin typeface="Tw Cen MT"/>
        <a:ea typeface=""/>
        <a:cs typeface=""/>
      </a:majorFont>
      <a:minorFont>
        <a:latin typeface="Tw Cen MT"/>
        <a:ea typeface=""/>
        <a:cs typeface="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57150">
          <a:solidFill>
            <a:schemeClr val="accent1"/>
          </a:solidFill>
        </a:ln>
      </a:spPr>
      <a:bodyPr rtlCol="0" anchor="ctr"/>
      <a:lstStyle>
        <a:defPPr marL="285750" indent="-285750" algn="l">
          <a:buClr>
            <a:schemeClr val="accent3"/>
          </a:buClr>
          <a:buFont typeface="Wingdings" panose="05000000000000000000" pitchFamily="2" charset="2"/>
          <a:buChar char="§"/>
          <a:defRPr dirty="0" err="1" smtClean="0">
            <a:solidFill>
              <a:schemeClr val="bg2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/>
      <a:bodyPr vert="horz" wrap="square" lIns="91440" tIns="45720" rIns="91440" bIns="45720" rtlCol="0">
        <a:noAutofit/>
      </a:bodyPr>
      <a:lstStyle>
        <a:defPPr marL="180000" indent="-180000" algn="l" defTabSz="914400">
          <a:lnSpc>
            <a:spcPct val="110000"/>
          </a:lnSpc>
          <a:spcBef>
            <a:spcPts val="1000"/>
          </a:spcBef>
          <a:buClr>
            <a:srgbClr val="E8375C"/>
          </a:buClr>
          <a:buFont typeface="Wingdings" panose="05000000000000000000" pitchFamily="2" charset="2"/>
          <a:buChar char="§"/>
          <a:defRPr sz="2000" dirty="0" err="1" smtClean="0">
            <a:solidFill>
              <a:srgbClr val="203864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Thème Adopale" id="{36B3F1FB-C232-4B4D-AA26-F4C8F7F52922}" vid="{DF703E8F-1F90-4240-A6B5-FB73C4D9D0C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BA78B-7065-42A1-9AF2-762973B31BBA}">
  <sheetPr codeName="Feuil1"/>
  <dimension ref="A1:H25"/>
  <sheetViews>
    <sheetView zoomScale="80" zoomScaleNormal="80" workbookViewId="0">
      <selection activeCell="D1" sqref="D1:H1048576"/>
    </sheetView>
  </sheetViews>
  <sheetFormatPr baseColWidth="10" defaultColWidth="10.6640625" defaultRowHeight="28" customHeight="1" x14ac:dyDescent="0.3"/>
  <cols>
    <col min="1" max="1" width="36.75" style="1" customWidth="1"/>
    <col min="2" max="2" width="76.58203125" style="1" customWidth="1"/>
    <col min="3" max="3" width="12.6640625" style="1" customWidth="1"/>
    <col min="4" max="4" width="5.1640625" style="1" hidden="1" customWidth="1"/>
    <col min="5" max="8" width="9.08203125" style="1" hidden="1" customWidth="1"/>
    <col min="9" max="16384" width="10.6640625" style="1"/>
  </cols>
  <sheetData>
    <row r="1" spans="1:8" ht="28" customHeight="1" x14ac:dyDescent="0.3">
      <c r="A1" s="4" t="s">
        <v>0</v>
      </c>
      <c r="B1" s="4" t="s">
        <v>1</v>
      </c>
      <c r="C1" s="4" t="s">
        <v>45</v>
      </c>
      <c r="D1" s="4" t="s">
        <v>46</v>
      </c>
      <c r="E1" s="4" t="s">
        <v>34</v>
      </c>
      <c r="F1" s="4" t="s">
        <v>35</v>
      </c>
      <c r="G1" s="4" t="s">
        <v>36</v>
      </c>
      <c r="H1" s="4" t="s">
        <v>37</v>
      </c>
    </row>
    <row r="2" spans="1:8" ht="28" customHeight="1" x14ac:dyDescent="0.3">
      <c r="A2" s="3" t="s">
        <v>4</v>
      </c>
      <c r="B2" s="3" t="s">
        <v>5</v>
      </c>
      <c r="C2" s="3" t="s">
        <v>39</v>
      </c>
      <c r="D2" s="2">
        <f>VLOOKUP(C2,Liste!$A$1:$B$7,2,FALSE)</f>
        <v>0</v>
      </c>
      <c r="E2" s="3" t="s">
        <v>38</v>
      </c>
      <c r="F2" s="3" t="s">
        <v>39</v>
      </c>
      <c r="G2" s="3"/>
      <c r="H2" s="3"/>
    </row>
    <row r="3" spans="1:8" ht="28" customHeight="1" x14ac:dyDescent="0.3">
      <c r="A3" s="3" t="s">
        <v>4</v>
      </c>
      <c r="B3" s="3" t="s">
        <v>8</v>
      </c>
      <c r="C3" s="3" t="s">
        <v>38</v>
      </c>
      <c r="D3" s="2">
        <f>VLOOKUP(C3,Liste!$A$1:$B$7,2,FALSE)</f>
        <v>3</v>
      </c>
      <c r="E3" s="3" t="s">
        <v>38</v>
      </c>
      <c r="F3" s="3" t="s">
        <v>39</v>
      </c>
      <c r="G3" s="3"/>
      <c r="H3" s="3"/>
    </row>
    <row r="4" spans="1:8" ht="28" customHeight="1" x14ac:dyDescent="0.3">
      <c r="A4" s="3" t="s">
        <v>9</v>
      </c>
      <c r="B4" s="3" t="s">
        <v>10</v>
      </c>
      <c r="C4" s="3" t="s">
        <v>38</v>
      </c>
      <c r="D4" s="2">
        <f>VLOOKUP(C4,Liste!$A$1:$B$7,2,FALSE)</f>
        <v>3</v>
      </c>
      <c r="E4" s="3" t="s">
        <v>38</v>
      </c>
      <c r="F4" s="3" t="s">
        <v>39</v>
      </c>
      <c r="G4" s="3"/>
      <c r="H4" s="3"/>
    </row>
    <row r="5" spans="1:8" ht="28" customHeight="1" x14ac:dyDescent="0.3">
      <c r="A5" s="3" t="s">
        <v>9</v>
      </c>
      <c r="B5" s="3" t="s">
        <v>11</v>
      </c>
      <c r="C5" s="3" t="s">
        <v>42</v>
      </c>
      <c r="D5" s="2">
        <f>VLOOKUP(C5,Liste!$A$1:$B$7,2,FALSE)</f>
        <v>1</v>
      </c>
      <c r="E5" s="3" t="s">
        <v>40</v>
      </c>
      <c r="F5" s="3" t="s">
        <v>41</v>
      </c>
      <c r="G5" s="3" t="s">
        <v>42</v>
      </c>
      <c r="H5" s="3" t="s">
        <v>43</v>
      </c>
    </row>
    <row r="6" spans="1:8" ht="28" customHeight="1" x14ac:dyDescent="0.3">
      <c r="A6" s="3" t="s">
        <v>9</v>
      </c>
      <c r="B6" s="3" t="s">
        <v>12</v>
      </c>
      <c r="C6" s="3" t="s">
        <v>42</v>
      </c>
      <c r="D6" s="2">
        <f>VLOOKUP(C6,Liste!$A$1:$B$7,2,FALSE)</f>
        <v>1</v>
      </c>
      <c r="E6" s="3" t="s">
        <v>40</v>
      </c>
      <c r="F6" s="3" t="s">
        <v>41</v>
      </c>
      <c r="G6" s="3" t="s">
        <v>42</v>
      </c>
      <c r="H6" s="3" t="s">
        <v>43</v>
      </c>
    </row>
    <row r="7" spans="1:8" ht="28" customHeight="1" x14ac:dyDescent="0.3">
      <c r="A7" s="3" t="s">
        <v>9</v>
      </c>
      <c r="B7" s="3" t="s">
        <v>13</v>
      </c>
      <c r="C7" s="3" t="s">
        <v>43</v>
      </c>
      <c r="D7" s="2">
        <f>VLOOKUP(C7,Liste!$A$1:$B$7,2,FALSE)</f>
        <v>0</v>
      </c>
      <c r="E7" s="3" t="s">
        <v>40</v>
      </c>
      <c r="F7" s="3" t="s">
        <v>41</v>
      </c>
      <c r="G7" s="3" t="s">
        <v>42</v>
      </c>
      <c r="H7" s="3" t="s">
        <v>43</v>
      </c>
    </row>
    <row r="8" spans="1:8" ht="28" customHeight="1" x14ac:dyDescent="0.3">
      <c r="A8" s="3" t="s">
        <v>9</v>
      </c>
      <c r="B8" s="3" t="s">
        <v>14</v>
      </c>
      <c r="C8" s="3" t="s">
        <v>43</v>
      </c>
      <c r="D8" s="2">
        <f>VLOOKUP(C8,Liste!$A$1:$B$7,2,FALSE)</f>
        <v>0</v>
      </c>
      <c r="E8" s="3" t="s">
        <v>40</v>
      </c>
      <c r="F8" s="3" t="s">
        <v>41</v>
      </c>
      <c r="G8" s="3" t="s">
        <v>42</v>
      </c>
      <c r="H8" s="3" t="s">
        <v>43</v>
      </c>
    </row>
    <row r="9" spans="1:8" ht="28" customHeight="1" x14ac:dyDescent="0.3">
      <c r="A9" s="3" t="s">
        <v>9</v>
      </c>
      <c r="B9" s="3" t="s">
        <v>15</v>
      </c>
      <c r="C9" s="3" t="s">
        <v>39</v>
      </c>
      <c r="D9" s="2">
        <f>VLOOKUP(C9,Liste!$A$1:$B$7,2,FALSE)</f>
        <v>0</v>
      </c>
      <c r="E9" s="3" t="s">
        <v>38</v>
      </c>
      <c r="F9" s="3" t="s">
        <v>39</v>
      </c>
      <c r="G9" s="3"/>
      <c r="H9" s="3"/>
    </row>
    <row r="10" spans="1:8" ht="28" customHeight="1" x14ac:dyDescent="0.3">
      <c r="A10" s="3" t="s">
        <v>22</v>
      </c>
      <c r="B10" s="3" t="s">
        <v>2</v>
      </c>
      <c r="C10" s="3" t="s">
        <v>40</v>
      </c>
      <c r="D10" s="2">
        <f>VLOOKUP(C10,Liste!$A$1:$B$7,2,FALSE)</f>
        <v>3</v>
      </c>
      <c r="E10" s="3" t="s">
        <v>40</v>
      </c>
      <c r="F10" s="3" t="s">
        <v>41</v>
      </c>
      <c r="G10" s="3" t="s">
        <v>42</v>
      </c>
      <c r="H10" s="3" t="s">
        <v>43</v>
      </c>
    </row>
    <row r="11" spans="1:8" ht="28" customHeight="1" x14ac:dyDescent="0.3">
      <c r="A11" s="3" t="s">
        <v>22</v>
      </c>
      <c r="B11" s="3" t="s">
        <v>3</v>
      </c>
      <c r="C11" s="3" t="s">
        <v>40</v>
      </c>
      <c r="D11" s="2">
        <f>VLOOKUP(C11,Liste!$A$1:$B$7,2,FALSE)</f>
        <v>3</v>
      </c>
      <c r="E11" s="3" t="s">
        <v>40</v>
      </c>
      <c r="F11" s="3" t="s">
        <v>41</v>
      </c>
      <c r="G11" s="3" t="s">
        <v>42</v>
      </c>
      <c r="H11" s="3" t="s">
        <v>43</v>
      </c>
    </row>
    <row r="12" spans="1:8" ht="28" customHeight="1" x14ac:dyDescent="0.3">
      <c r="A12" s="3" t="s">
        <v>22</v>
      </c>
      <c r="B12" s="3" t="s">
        <v>17</v>
      </c>
      <c r="C12" s="3" t="s">
        <v>39</v>
      </c>
      <c r="D12" s="2">
        <f>VLOOKUP(C12,Liste!$A$1:$B$7,2,FALSE)</f>
        <v>0</v>
      </c>
      <c r="E12" s="3" t="s">
        <v>38</v>
      </c>
      <c r="F12" s="3" t="s">
        <v>39</v>
      </c>
      <c r="G12" s="3"/>
      <c r="H12" s="3"/>
    </row>
    <row r="13" spans="1:8" ht="28" customHeight="1" x14ac:dyDescent="0.3">
      <c r="A13" s="3" t="s">
        <v>22</v>
      </c>
      <c r="B13" s="3" t="s">
        <v>44</v>
      </c>
      <c r="C13" s="3" t="s">
        <v>38</v>
      </c>
      <c r="D13" s="2">
        <f>VLOOKUP(C13,Liste!$A$1:$B$7,2,FALSE)</f>
        <v>3</v>
      </c>
      <c r="E13" s="3" t="s">
        <v>38</v>
      </c>
      <c r="F13" s="3" t="s">
        <v>39</v>
      </c>
      <c r="G13" s="3"/>
      <c r="H13" s="3"/>
    </row>
    <row r="14" spans="1:8" ht="28" customHeight="1" x14ac:dyDescent="0.3">
      <c r="A14" s="3" t="s">
        <v>23</v>
      </c>
      <c r="B14" s="3" t="s">
        <v>16</v>
      </c>
      <c r="C14" s="3" t="s">
        <v>38</v>
      </c>
      <c r="D14" s="2">
        <f>VLOOKUP(C14,Liste!$A$1:$B$7,2,FALSE)</f>
        <v>3</v>
      </c>
      <c r="E14" s="3" t="s">
        <v>38</v>
      </c>
      <c r="F14" s="3" t="s">
        <v>39</v>
      </c>
      <c r="G14" s="3"/>
      <c r="H14" s="3"/>
    </row>
    <row r="15" spans="1:8" ht="28" customHeight="1" x14ac:dyDescent="0.3">
      <c r="A15" s="3" t="s">
        <v>23</v>
      </c>
      <c r="B15" s="3" t="s">
        <v>24</v>
      </c>
      <c r="C15" s="3" t="s">
        <v>38</v>
      </c>
      <c r="D15" s="2">
        <f>VLOOKUP(C15,Liste!$A$1:$B$7,2,FALSE)</f>
        <v>3</v>
      </c>
      <c r="E15" s="3" t="s">
        <v>38</v>
      </c>
      <c r="F15" s="3" t="s">
        <v>39</v>
      </c>
      <c r="G15" s="3"/>
      <c r="H15" s="5"/>
    </row>
    <row r="16" spans="1:8" ht="28" customHeight="1" x14ac:dyDescent="0.3">
      <c r="A16" s="3" t="s">
        <v>21</v>
      </c>
      <c r="B16" s="3" t="s">
        <v>19</v>
      </c>
      <c r="C16" s="3" t="s">
        <v>38</v>
      </c>
      <c r="D16" s="2">
        <f>VLOOKUP(C16,Liste!$A$1:$B$7,2,FALSE)</f>
        <v>3</v>
      </c>
      <c r="E16" s="3" t="s">
        <v>38</v>
      </c>
      <c r="F16" s="3" t="s">
        <v>39</v>
      </c>
      <c r="G16" s="3"/>
      <c r="H16" s="3"/>
    </row>
    <row r="17" spans="1:8" ht="28" customHeight="1" x14ac:dyDescent="0.3">
      <c r="A17" s="3" t="s">
        <v>21</v>
      </c>
      <c r="B17" s="3" t="s">
        <v>20</v>
      </c>
      <c r="C17" s="3" t="s">
        <v>39</v>
      </c>
      <c r="D17" s="2">
        <f>VLOOKUP(C17,Liste!$A$1:$B$7,2,FALSE)</f>
        <v>0</v>
      </c>
      <c r="E17" s="3" t="s">
        <v>38</v>
      </c>
      <c r="F17" s="3" t="s">
        <v>39</v>
      </c>
      <c r="G17" s="3"/>
      <c r="H17" s="3"/>
    </row>
    <row r="18" spans="1:8" ht="28" customHeight="1" x14ac:dyDescent="0.3">
      <c r="A18" s="3" t="s">
        <v>21</v>
      </c>
      <c r="B18" s="3" t="s">
        <v>25</v>
      </c>
      <c r="C18" s="3" t="s">
        <v>38</v>
      </c>
      <c r="D18" s="2">
        <f>VLOOKUP(C18,Liste!$A$1:$B$7,2,FALSE)</f>
        <v>3</v>
      </c>
      <c r="E18" s="3" t="s">
        <v>38</v>
      </c>
      <c r="F18" s="3" t="s">
        <v>39</v>
      </c>
      <c r="G18" s="3"/>
      <c r="H18" s="3"/>
    </row>
    <row r="19" spans="1:8" ht="28" customHeight="1" x14ac:dyDescent="0.3">
      <c r="A19" s="3" t="s">
        <v>18</v>
      </c>
      <c r="B19" s="3" t="s">
        <v>26</v>
      </c>
      <c r="C19" s="3" t="s">
        <v>42</v>
      </c>
      <c r="D19" s="2">
        <f>VLOOKUP(C19,Liste!$A$1:$B$7,2,FALSE)</f>
        <v>1</v>
      </c>
      <c r="E19" s="3" t="s">
        <v>40</v>
      </c>
      <c r="F19" s="3" t="s">
        <v>41</v>
      </c>
      <c r="G19" s="3" t="s">
        <v>42</v>
      </c>
      <c r="H19" s="3" t="s">
        <v>43</v>
      </c>
    </row>
    <row r="20" spans="1:8" ht="28" customHeight="1" x14ac:dyDescent="0.3">
      <c r="A20" s="3" t="s">
        <v>18</v>
      </c>
      <c r="B20" s="3" t="s">
        <v>33</v>
      </c>
      <c r="C20" s="3" t="s">
        <v>38</v>
      </c>
      <c r="D20" s="2">
        <f>VLOOKUP(C20,Liste!$A$1:$B$7,2,FALSE)</f>
        <v>3</v>
      </c>
      <c r="E20" s="3" t="s">
        <v>38</v>
      </c>
      <c r="F20" s="3" t="s">
        <v>39</v>
      </c>
      <c r="G20" s="3"/>
      <c r="H20" s="3"/>
    </row>
    <row r="21" spans="1:8" ht="28" customHeight="1" x14ac:dyDescent="0.3">
      <c r="A21" s="3" t="s">
        <v>6</v>
      </c>
      <c r="B21" s="3" t="s">
        <v>7</v>
      </c>
      <c r="C21" s="3" t="s">
        <v>38</v>
      </c>
      <c r="D21" s="2">
        <f>VLOOKUP(C21,Liste!$A$1:$B$7,2,FALSE)</f>
        <v>3</v>
      </c>
      <c r="E21" s="3" t="s">
        <v>38</v>
      </c>
      <c r="F21" s="3" t="s">
        <v>39</v>
      </c>
      <c r="G21" s="3"/>
      <c r="H21" s="3"/>
    </row>
    <row r="22" spans="1:8" ht="28" customHeight="1" x14ac:dyDescent="0.3">
      <c r="A22" s="3" t="s">
        <v>6</v>
      </c>
      <c r="B22" s="3" t="s">
        <v>27</v>
      </c>
      <c r="C22" s="3" t="s">
        <v>38</v>
      </c>
      <c r="D22" s="2">
        <f>VLOOKUP(C22,Liste!$A$1:$B$7,2,FALSE)</f>
        <v>3</v>
      </c>
      <c r="E22" s="3" t="s">
        <v>38</v>
      </c>
      <c r="F22" s="3" t="s">
        <v>39</v>
      </c>
      <c r="G22" s="3"/>
      <c r="H22" s="3"/>
    </row>
    <row r="23" spans="1:8" ht="28" customHeight="1" x14ac:dyDescent="0.3">
      <c r="A23" s="3" t="s">
        <v>6</v>
      </c>
      <c r="B23" s="3" t="s">
        <v>28</v>
      </c>
      <c r="C23" s="3" t="s">
        <v>38</v>
      </c>
      <c r="D23" s="2">
        <f>VLOOKUP(C23,Liste!$A$1:$B$7,2,FALSE)</f>
        <v>3</v>
      </c>
      <c r="E23" s="3" t="s">
        <v>38</v>
      </c>
      <c r="F23" s="3" t="s">
        <v>39</v>
      </c>
      <c r="G23" s="3"/>
      <c r="H23" s="3"/>
    </row>
    <row r="24" spans="1:8" ht="28" customHeight="1" x14ac:dyDescent="0.3">
      <c r="A24" s="3" t="s">
        <v>29</v>
      </c>
      <c r="B24" s="3" t="s">
        <v>32</v>
      </c>
      <c r="C24" s="3" t="s">
        <v>38</v>
      </c>
      <c r="D24" s="2">
        <f>VLOOKUP(C24,Liste!$A$1:$B$7,2,FALSE)</f>
        <v>3</v>
      </c>
      <c r="E24" s="3" t="s">
        <v>38</v>
      </c>
      <c r="F24" s="3" t="s">
        <v>39</v>
      </c>
      <c r="G24" s="3"/>
      <c r="H24" s="3"/>
    </row>
    <row r="25" spans="1:8" ht="28" customHeight="1" x14ac:dyDescent="0.3">
      <c r="A25" s="3" t="s">
        <v>30</v>
      </c>
      <c r="B25" s="3" t="s">
        <v>31</v>
      </c>
      <c r="C25" s="3" t="s">
        <v>38</v>
      </c>
      <c r="D25" s="2">
        <f>VLOOKUP(C25,Liste!$A$1:$B$7,2,FALSE)</f>
        <v>3</v>
      </c>
      <c r="E25" s="3" t="s">
        <v>38</v>
      </c>
      <c r="F25" s="3" t="s">
        <v>39</v>
      </c>
      <c r="G25" s="3"/>
      <c r="H25" s="3"/>
    </row>
  </sheetData>
  <phoneticPr fontId="2" type="noConversion"/>
  <dataValidations count="3">
    <dataValidation type="list" allowBlank="1" showInputMessage="1" showErrorMessage="1" sqref="C2:C4 C9 C12:C18 C20:C25" xr:uid="{35039F9B-EC06-4C85-BCE3-8F8932B8377F}">
      <formula1>"Oui,Non"</formula1>
    </dataValidation>
    <dataValidation type="list" allowBlank="1" showInputMessage="1" showErrorMessage="1" sqref="C5:C8" xr:uid="{882D17B6-B838-4AA7-B9A6-EF8DF4C21A03}">
      <formula1>"Tout à fait,Plutôt vrai, Plutôt faux,Pas du tout"</formula1>
    </dataValidation>
    <dataValidation type="list" allowBlank="1" showInputMessage="1" showErrorMessage="1" sqref="C10:C11 C19" xr:uid="{07899125-4DD8-47A9-A093-1B0709B600CA}">
      <formula1>"Tout à fait,Plutôt vrai,Plutôt faux,Pas du tout"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7536A-F4DB-4228-BEDF-FC2BA8FC7E56}">
  <dimension ref="A1:B7"/>
  <sheetViews>
    <sheetView workbookViewId="0">
      <selection activeCell="B3" sqref="B3"/>
    </sheetView>
  </sheetViews>
  <sheetFormatPr baseColWidth="10" defaultRowHeight="14" x14ac:dyDescent="0.3"/>
  <sheetData>
    <row r="1" spans="1:2" x14ac:dyDescent="0.3">
      <c r="A1" s="3" t="s">
        <v>47</v>
      </c>
      <c r="B1" s="3" t="s">
        <v>46</v>
      </c>
    </row>
    <row r="2" spans="1:2" x14ac:dyDescent="0.3">
      <c r="A2" s="3" t="s">
        <v>38</v>
      </c>
      <c r="B2" s="3">
        <v>3</v>
      </c>
    </row>
    <row r="3" spans="1:2" x14ac:dyDescent="0.3">
      <c r="A3" s="3" t="s">
        <v>39</v>
      </c>
      <c r="B3" s="3">
        <v>0</v>
      </c>
    </row>
    <row r="4" spans="1:2" x14ac:dyDescent="0.3">
      <c r="A4" s="3" t="s">
        <v>40</v>
      </c>
      <c r="B4" s="3">
        <v>3</v>
      </c>
    </row>
    <row r="5" spans="1:2" x14ac:dyDescent="0.3">
      <c r="A5" s="3" t="s">
        <v>41</v>
      </c>
      <c r="B5" s="3">
        <v>2</v>
      </c>
    </row>
    <row r="6" spans="1:2" x14ac:dyDescent="0.3">
      <c r="A6" s="3" t="s">
        <v>42</v>
      </c>
      <c r="B6" s="3">
        <v>1</v>
      </c>
    </row>
    <row r="7" spans="1:2" x14ac:dyDescent="0.3">
      <c r="A7" s="3" t="s">
        <v>43</v>
      </c>
      <c r="B7" s="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14319-9417-4FCF-A53B-84EE3EA6FBAC}">
  <dimension ref="A3:F13"/>
  <sheetViews>
    <sheetView tabSelected="1" topLeftCell="D7" zoomScale="72" zoomScaleNormal="80" workbookViewId="0">
      <selection activeCell="N28" sqref="N28"/>
    </sheetView>
  </sheetViews>
  <sheetFormatPr baseColWidth="10" defaultRowHeight="14" x14ac:dyDescent="0.3"/>
  <cols>
    <col min="1" max="1" width="24.9140625" bestFit="1" customWidth="1"/>
    <col min="2" max="2" width="13.58203125" bestFit="1" customWidth="1"/>
    <col min="3" max="3" width="26.58203125" bestFit="1" customWidth="1"/>
    <col min="4" max="4" width="31.9140625" bestFit="1" customWidth="1"/>
    <col min="5" max="9" width="26.58203125" bestFit="1" customWidth="1"/>
  </cols>
  <sheetData>
    <row r="3" spans="1:6" x14ac:dyDescent="0.3">
      <c r="A3" t="s">
        <v>53</v>
      </c>
      <c r="B3" t="s">
        <v>46</v>
      </c>
      <c r="C3" t="s">
        <v>50</v>
      </c>
      <c r="D3" t="s">
        <v>51</v>
      </c>
      <c r="E3" t="s">
        <v>52</v>
      </c>
      <c r="F3" t="s">
        <v>49</v>
      </c>
    </row>
    <row r="4" spans="1:6" x14ac:dyDescent="0.3">
      <c r="A4" s="3" t="s">
        <v>4</v>
      </c>
      <c r="B4">
        <f>SUM(Questionnaire!D2:D3)</f>
        <v>3</v>
      </c>
      <c r="C4">
        <v>6</v>
      </c>
      <c r="D4" s="6">
        <f>B4/C4</f>
        <v>0.5</v>
      </c>
      <c r="E4" s="6">
        <v>1</v>
      </c>
      <c r="F4" s="6">
        <f>E4-D4</f>
        <v>0.5</v>
      </c>
    </row>
    <row r="5" spans="1:6" x14ac:dyDescent="0.3">
      <c r="A5" s="3" t="s">
        <v>9</v>
      </c>
      <c r="B5">
        <f>SUM(Questionnaire!D4:D9)</f>
        <v>5</v>
      </c>
      <c r="C5">
        <v>18</v>
      </c>
      <c r="D5" s="6">
        <f t="shared" ref="D5:D13" si="0">B5/C5</f>
        <v>0.27777777777777779</v>
      </c>
      <c r="E5" s="6">
        <v>1</v>
      </c>
      <c r="F5" s="6">
        <f>E5-D5</f>
        <v>0.72222222222222221</v>
      </c>
    </row>
    <row r="6" spans="1:6" x14ac:dyDescent="0.3">
      <c r="A6" s="3" t="s">
        <v>22</v>
      </c>
      <c r="B6">
        <f>SUM(Questionnaire!D10:D13)</f>
        <v>9</v>
      </c>
      <c r="C6">
        <v>12</v>
      </c>
      <c r="D6" s="6">
        <f t="shared" si="0"/>
        <v>0.75</v>
      </c>
      <c r="E6" s="6">
        <v>1</v>
      </c>
      <c r="F6" s="6">
        <f t="shared" ref="F6:F13" si="1">E6-D6</f>
        <v>0.25</v>
      </c>
    </row>
    <row r="7" spans="1:6" x14ac:dyDescent="0.3">
      <c r="A7" s="3" t="s">
        <v>23</v>
      </c>
      <c r="B7">
        <f>SUM(Questionnaire!D14:D15)</f>
        <v>6</v>
      </c>
      <c r="C7">
        <v>6</v>
      </c>
      <c r="D7" s="6">
        <f t="shared" si="0"/>
        <v>1</v>
      </c>
      <c r="E7" s="6">
        <v>1</v>
      </c>
      <c r="F7" s="6">
        <f t="shared" si="1"/>
        <v>0</v>
      </c>
    </row>
    <row r="8" spans="1:6" x14ac:dyDescent="0.3">
      <c r="A8" s="3" t="s">
        <v>21</v>
      </c>
      <c r="B8">
        <f>SUM(Questionnaire!D16:D18)</f>
        <v>6</v>
      </c>
      <c r="C8">
        <v>9</v>
      </c>
      <c r="D8" s="6">
        <f t="shared" si="0"/>
        <v>0.66666666666666663</v>
      </c>
      <c r="E8" s="6">
        <v>1</v>
      </c>
      <c r="F8" s="6">
        <f t="shared" si="1"/>
        <v>0.33333333333333337</v>
      </c>
    </row>
    <row r="9" spans="1:6" x14ac:dyDescent="0.3">
      <c r="A9" s="3" t="s">
        <v>18</v>
      </c>
      <c r="B9">
        <f>SUM(Questionnaire!D19:D20)</f>
        <v>4</v>
      </c>
      <c r="C9">
        <v>6</v>
      </c>
      <c r="D9" s="6">
        <f t="shared" si="0"/>
        <v>0.66666666666666663</v>
      </c>
      <c r="E9" s="6">
        <v>1</v>
      </c>
      <c r="F9" s="6">
        <f t="shared" si="1"/>
        <v>0.33333333333333337</v>
      </c>
    </row>
    <row r="10" spans="1:6" x14ac:dyDescent="0.3">
      <c r="A10" s="3" t="s">
        <v>6</v>
      </c>
      <c r="B10">
        <f>SUM(Questionnaire!D21:D23)</f>
        <v>9</v>
      </c>
      <c r="C10">
        <v>9</v>
      </c>
      <c r="D10" s="6">
        <f t="shared" si="0"/>
        <v>1</v>
      </c>
      <c r="E10" s="6">
        <v>1</v>
      </c>
      <c r="F10" s="6">
        <f t="shared" si="1"/>
        <v>0</v>
      </c>
    </row>
    <row r="11" spans="1:6" x14ac:dyDescent="0.3">
      <c r="A11" s="3" t="s">
        <v>29</v>
      </c>
      <c r="B11">
        <f>SUM(Questionnaire!D24)</f>
        <v>3</v>
      </c>
      <c r="C11">
        <v>3</v>
      </c>
      <c r="D11" s="6">
        <f t="shared" si="0"/>
        <v>1</v>
      </c>
      <c r="E11" s="6">
        <v>1</v>
      </c>
      <c r="F11" s="6">
        <f t="shared" si="1"/>
        <v>0</v>
      </c>
    </row>
    <row r="12" spans="1:6" x14ac:dyDescent="0.3">
      <c r="A12" s="3" t="s">
        <v>30</v>
      </c>
      <c r="B12">
        <f>SUM(Questionnaire!D25)</f>
        <v>3</v>
      </c>
      <c r="C12">
        <v>3</v>
      </c>
      <c r="D12" s="6">
        <f t="shared" si="0"/>
        <v>1</v>
      </c>
      <c r="E12" s="6">
        <v>1</v>
      </c>
      <c r="F12" s="6">
        <f t="shared" si="1"/>
        <v>0</v>
      </c>
    </row>
    <row r="13" spans="1:6" x14ac:dyDescent="0.3">
      <c r="A13" s="7" t="s">
        <v>48</v>
      </c>
      <c r="B13">
        <f>SUM(B4:B12)</f>
        <v>48</v>
      </c>
      <c r="C13">
        <f>SUM(C4:C12)</f>
        <v>72</v>
      </c>
      <c r="D13" s="6">
        <f t="shared" si="0"/>
        <v>0.66666666666666663</v>
      </c>
      <c r="E13" s="6">
        <v>1</v>
      </c>
      <c r="F13" s="6">
        <f t="shared" si="1"/>
        <v>0.33333333333333337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853C3F3F85BD46858C7974B73DF409" ma:contentTypeVersion="13" ma:contentTypeDescription="Crée un document." ma:contentTypeScope="" ma:versionID="76fb3fd73d42e3cc3d26a7a14575c944">
  <xsd:schema xmlns:xsd="http://www.w3.org/2001/XMLSchema" xmlns:xs="http://www.w3.org/2001/XMLSchema" xmlns:p="http://schemas.microsoft.com/office/2006/metadata/properties" xmlns:ns2="f98d88a2-81d7-4617-9918-0060b8cff665" xmlns:ns3="d28aace8-561b-47bf-9ff5-fa880bf175a3" targetNamespace="http://schemas.microsoft.com/office/2006/metadata/properties" ma:root="true" ma:fieldsID="3932ba66af37470c46fa62f4130acfda" ns2:_="" ns3:_="">
    <xsd:import namespace="f98d88a2-81d7-4617-9918-0060b8cff665"/>
    <xsd:import namespace="d28aace8-561b-47bf-9ff5-fa880bf175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d88a2-81d7-4617-9918-0060b8cff6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8aace8-561b-47bf-9ff5-fa880bf175a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CF07AE-B5DE-4997-91ED-83049C3A30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4F59FE-D796-415B-B37A-7576B896F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8d88a2-81d7-4617-9918-0060b8cff665"/>
    <ds:schemaRef ds:uri="d28aace8-561b-47bf-9ff5-fa880bf175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BC9A61-6AF1-4772-830A-CB3E0368F3E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Questionnaire</vt:lpstr>
      <vt:lpstr>Liste</vt:lpstr>
      <vt:lpstr>Résultats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Krief</dc:creator>
  <cp:lastModifiedBy>Jonathan Krief</cp:lastModifiedBy>
  <dcterms:created xsi:type="dcterms:W3CDTF">2021-01-26T10:37:13Z</dcterms:created>
  <dcterms:modified xsi:type="dcterms:W3CDTF">2021-07-27T09:43:30Z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0x0101005B853C3F3F85BD46858C7974B73DF409</vt:lpwstr>
  </property>
</Properties>
</file>